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\"/>
    </mc:Choice>
  </mc:AlternateContent>
  <bookViews>
    <workbookView xWindow="360" yWindow="15" windowWidth="20955" windowHeight="972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58" i="1" l="1"/>
  <c r="G58" i="1"/>
  <c r="E57" i="1"/>
  <c r="H57" i="1" s="1"/>
  <c r="F57" i="1"/>
  <c r="D57" i="1"/>
  <c r="G57" i="1"/>
  <c r="H56" i="1"/>
  <c r="G56" i="1"/>
  <c r="E55" i="1"/>
  <c r="H55" i="1" s="1"/>
  <c r="F55" i="1"/>
  <c r="D55" i="1"/>
  <c r="G55" i="1" s="1"/>
  <c r="H54" i="1"/>
  <c r="G54" i="1"/>
  <c r="H53" i="1"/>
  <c r="G53" i="1"/>
  <c r="H52" i="1"/>
  <c r="G52" i="1"/>
  <c r="H51" i="1"/>
  <c r="G51" i="1"/>
  <c r="E50" i="1"/>
  <c r="H50" i="1" s="1"/>
  <c r="F50" i="1"/>
  <c r="D50" i="1"/>
  <c r="G50" i="1"/>
  <c r="H49" i="1"/>
  <c r="G49" i="1"/>
  <c r="H48" i="1"/>
  <c r="G48" i="1"/>
  <c r="H47" i="1"/>
  <c r="G47" i="1"/>
  <c r="E46" i="1"/>
  <c r="H46" i="1" s="1"/>
  <c r="F46" i="1"/>
  <c r="D46" i="1"/>
  <c r="G46" i="1" s="1"/>
  <c r="H45" i="1"/>
  <c r="G45" i="1"/>
  <c r="H44" i="1"/>
  <c r="G44" i="1"/>
  <c r="E43" i="1"/>
  <c r="H43" i="1" s="1"/>
  <c r="F43" i="1"/>
  <c r="D43" i="1"/>
  <c r="G43" i="1"/>
  <c r="H42" i="1"/>
  <c r="G42" i="1"/>
  <c r="H41" i="1"/>
  <c r="G41" i="1"/>
  <c r="H40" i="1"/>
  <c r="G40" i="1"/>
  <c r="H39" i="1"/>
  <c r="G39" i="1"/>
  <c r="H38" i="1"/>
  <c r="G38" i="1"/>
  <c r="E37" i="1"/>
  <c r="H37" i="1" s="1"/>
  <c r="F37" i="1"/>
  <c r="D37" i="1"/>
  <c r="G37" i="1" s="1"/>
  <c r="H36" i="1"/>
  <c r="G36" i="1"/>
  <c r="E35" i="1"/>
  <c r="F35" i="1"/>
  <c r="H35" i="1"/>
  <c r="D35" i="1"/>
  <c r="G35" i="1"/>
  <c r="H34" i="1"/>
  <c r="G34" i="1"/>
  <c r="H33" i="1"/>
  <c r="G33" i="1"/>
  <c r="H32" i="1"/>
  <c r="G32" i="1"/>
  <c r="H31" i="1"/>
  <c r="G31" i="1"/>
  <c r="E30" i="1"/>
  <c r="H30" i="1" s="1"/>
  <c r="F30" i="1"/>
  <c r="D30" i="1"/>
  <c r="G30" i="1" s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E21" i="1"/>
  <c r="H21" i="1" s="1"/>
  <c r="F21" i="1"/>
  <c r="D21" i="1"/>
  <c r="G21" i="1"/>
  <c r="H20" i="1"/>
  <c r="G20" i="1"/>
  <c r="H19" i="1"/>
  <c r="G19" i="1"/>
  <c r="H18" i="1"/>
  <c r="G18" i="1"/>
  <c r="E17" i="1"/>
  <c r="H17" i="1" s="1"/>
  <c r="F17" i="1"/>
  <c r="D17" i="1"/>
  <c r="G17" i="1" s="1"/>
  <c r="H16" i="1"/>
  <c r="G16" i="1"/>
  <c r="H15" i="1"/>
  <c r="G15" i="1"/>
  <c r="E14" i="1"/>
  <c r="H14" i="1" s="1"/>
  <c r="F14" i="1"/>
  <c r="D14" i="1"/>
  <c r="G14" i="1"/>
  <c r="H13" i="1"/>
  <c r="G13" i="1"/>
  <c r="H12" i="1"/>
  <c r="G12" i="1"/>
  <c r="H11" i="1"/>
  <c r="G11" i="1"/>
  <c r="H10" i="1"/>
  <c r="G10" i="1"/>
  <c r="H9" i="1"/>
  <c r="G9" i="1"/>
  <c r="E8" i="1"/>
  <c r="H8" i="1" s="1"/>
  <c r="F8" i="1"/>
  <c r="F7" i="1" s="1"/>
  <c r="D8" i="1"/>
  <c r="G8" i="1" s="1"/>
  <c r="E7" i="1"/>
  <c r="H7" i="1" l="1"/>
  <c r="D7" i="1"/>
  <c r="G7" i="1" s="1"/>
</calcChain>
</file>

<file path=xl/sharedStrings.xml><?xml version="1.0" encoding="utf-8"?>
<sst xmlns="http://schemas.openxmlformats.org/spreadsheetml/2006/main" count="113" uniqueCount="113">
  <si>
    <t xml:space="preserve">Сведения об исполнении бюджета городского округа Серебряные Пруды в части распределения ассигнований по разделам и подразделам классификации расходов в сравнении с запланированными значениями, утвержденными решением о бюджете  и с плановыми значениями согласно отчета об исполнении бюджета по состоянию на 01.10.2024 года (тыс.руб.) </t>
  </si>
  <si>
    <t>Код</t>
  </si>
  <si>
    <t>Наименование раздело, подразделов</t>
  </si>
  <si>
    <t>Запланированные значения на 2024 год:</t>
  </si>
  <si>
    <t>Отклонение фактически исполненных расходов:</t>
  </si>
  <si>
    <t>утверждено по решению Совета депутатов городского  округа(в редакции от 24.09.2024 г.)</t>
  </si>
  <si>
    <t>по отчету об исполнении бюджета (по состоянию на 01.10.2024 г.)</t>
  </si>
  <si>
    <t xml:space="preserve"> от утвержденных бюджетных назначений по решению Совета депутатов городского округа (в редакции от 24.06.2024 г.)</t>
  </si>
  <si>
    <t>от плановых значений по отчету об исполнении бюджета(по состоянию на 01.10.2024 г.)</t>
  </si>
  <si>
    <t>РАСХОДЫ БЮДЖЕТА - ВСЕГО</t>
  </si>
  <si>
    <t>000 0100 0000000000 000</t>
  </si>
  <si>
    <t>ОБЩЕГОСУДАРСТВЕННЫЕ ВОПРОСЫ</t>
  </si>
  <si>
    <t>000 0102 0000000000 000</t>
  </si>
  <si>
    <t>Функционирование высшего должностного лица муниципального образования</t>
  </si>
  <si>
    <t>000 0104 0000000000 000</t>
  </si>
  <si>
    <t>Функционирование Правительства Российской Федерации, высших исполнительных орган</t>
  </si>
  <si>
    <t>000 0106 0000000000 000</t>
  </si>
  <si>
    <t>Обеспечение деятельности финансовых, налоговых и таможенных органов и органов финансово-бюджетного надзора</t>
  </si>
  <si>
    <t>000 0111 0000000000 000</t>
  </si>
  <si>
    <t>Резервные фонды</t>
  </si>
  <si>
    <t>000 0113 0000000000 000</t>
  </si>
  <si>
    <t>Другие общегосударственные вопросы</t>
  </si>
  <si>
    <t>000 0200 0000000000 000</t>
  </si>
  <si>
    <t>НАЦИОНАЛЬНАЯ ОБОРОНА</t>
  </si>
  <si>
    <t>000 0203 0000000000 000</t>
  </si>
  <si>
    <t>Мобилизационная и вневойсковая подготовка</t>
  </si>
  <si>
    <t>000 0204 0000000000 000</t>
  </si>
  <si>
    <t>Мобилизационная подготовка экономики</t>
  </si>
  <si>
    <t>000 0300 0000000000 000</t>
  </si>
  <si>
    <t>НАЦИОНАЛЬНАЯ БЕЗОПАСНОСТЬ И ПРАВООХРАНИТЕЛЬНАЯ ДЕЯТЕЛЬНОСТЬ</t>
  </si>
  <si>
    <t>000 0309 0000000000 000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</si>
  <si>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</si>
  <si>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000 0310 0000000000 000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</si>
  <si>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</si>
  <si>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000 0314 0000000000 000</t>
  </si>
  <si>
    <t>Другие вопросы в области национальной безопасности и правоохранительной деятельности</t>
  </si>
  <si>
    <t>000 0400 0000000000 000</t>
  </si>
  <si>
    <t>НАЦИОНАЛЬНАЯ ЭКОНОМИКА</t>
  </si>
  <si>
    <t>000 0402 0000000000 000</t>
  </si>
  <si>
    <t>Топливно-энергетический комплекс</t>
  </si>
  <si>
    <t>000 0405 0000000000 000</t>
  </si>
  <si>
    <t>Сельское хозяйство и рыболовство</t>
  </si>
  <si>
    <t>000 0406 0000000000 000</t>
  </si>
  <si>
    <t>Водное хозяйство</t>
  </si>
  <si>
    <t>000 0407 0000000000 000</t>
  </si>
  <si>
    <t>Лесное хозяйство</t>
  </si>
  <si>
    <t>000 0408 0000000000 000</t>
  </si>
  <si>
    <t>Транспорт</t>
  </si>
  <si>
    <t>000 0409 0000000000 000</t>
  </si>
  <si>
    <t>Дорожное хозяйство</t>
  </si>
  <si>
    <t>000 0410 0000000000 000</t>
  </si>
  <si>
    <t>Связь и информатика</t>
  </si>
  <si>
    <t>000 0412 0000000000 000</t>
  </si>
  <si>
    <t>Другие вопросы в области национальной экономики</t>
  </si>
  <si>
    <t>000 0500 0000000000 000</t>
  </si>
  <si>
    <t>ЖИЛИЩНО-КОММУНАЛЬНОЕ ХОЗЯЙСТВО</t>
  </si>
  <si>
    <t>000 0501 0000000000 000</t>
  </si>
  <si>
    <t>Жилищное хозяйство</t>
  </si>
  <si>
    <t>000 0502 0000000000 000</t>
  </si>
  <si>
    <t>Коммунальное хозяйство</t>
  </si>
  <si>
    <t>000 0503 0000000000 000</t>
  </si>
  <si>
    <t>Благоустройство</t>
  </si>
  <si>
    <t>000 0505 0000000000 000</t>
  </si>
  <si>
    <t>Другие вопросы в области жилищно-коммунального хозяйства</t>
  </si>
  <si>
    <t>000 0600 0000000000 000</t>
  </si>
  <si>
    <t>ОХРАНА ОКРУЖАЮЩЕЙ СРЕДЫ</t>
  </si>
  <si>
    <t>000 0605 0000000000 000</t>
  </si>
  <si>
    <t>Другие вопросы в области охраны окружающей среды</t>
  </si>
  <si>
    <t>000 0700 0000000000 000</t>
  </si>
  <si>
    <t>ОБРАЗОВАНИЕ</t>
  </si>
  <si>
    <t>000 0701 0000000000 000</t>
  </si>
  <si>
    <t>Дошкольное образование</t>
  </si>
  <si>
    <t>000 0702 0000000000 000</t>
  </si>
  <si>
    <t>Общее образование</t>
  </si>
  <si>
    <t>000 0703 0000000000 000</t>
  </si>
  <si>
    <t>Дополнительное образование детей</t>
  </si>
  <si>
    <t>000 0707 0000000000 000</t>
  </si>
  <si>
    <t>Молодежная политика и оздоровление детей</t>
  </si>
  <si>
    <t>000 0709 0000000000 000</t>
  </si>
  <si>
    <t>Другие вопросы в области образования</t>
  </si>
  <si>
    <t>000 0800 0000000000 000</t>
  </si>
  <si>
    <t>КУЛЬТУРА, КИНЕМАТОГРАФИЯ</t>
  </si>
  <si>
    <t>000 0801 0000000000 000</t>
  </si>
  <si>
    <t>Культура</t>
  </si>
  <si>
    <t>000 0804 0000000000 000</t>
  </si>
  <si>
    <t>Другие вопросы в области культуры, кинематографии</t>
  </si>
  <si>
    <t>000 1000 0000000000 000</t>
  </si>
  <si>
    <t>СОЦИАЛЬНАЯ ПОЛИТИКА</t>
  </si>
  <si>
    <t>000 1001 0000000000 000</t>
  </si>
  <si>
    <t>Пенсионное обеспечение</t>
  </si>
  <si>
    <t>000 1003 0000000000 000</t>
  </si>
  <si>
    <t>Социальное обеспечение населения</t>
  </si>
  <si>
    <t>000 1004 0000000000 000</t>
  </si>
  <si>
    <t>Охрана семьи и детства</t>
  </si>
  <si>
    <t>000 1100 0000000000 000</t>
  </si>
  <si>
    <t>ФИЗИЧЕСКАЯ КУЛЬТУРА И СПОРТ</t>
  </si>
  <si>
    <t>000 1101 0000000000 000</t>
  </si>
  <si>
    <t>Физическая культура</t>
  </si>
  <si>
    <t>000 1102 0000000000 000</t>
  </si>
  <si>
    <t>Массовый спорт</t>
  </si>
  <si>
    <t>000 1103 0000000000 000</t>
  </si>
  <si>
    <t>Спорт высших достижений</t>
  </si>
  <si>
    <t>000 1105 0000000000 000</t>
  </si>
  <si>
    <t>Другие вопросы в области физической культуры и спорта</t>
  </si>
  <si>
    <t>000 1200 0000000000 000</t>
  </si>
  <si>
    <t>СРЕДСТВА МАССОВОЙ ИНФОРМАЦИИ</t>
  </si>
  <si>
    <t>000 1204 0000000000 000</t>
  </si>
  <si>
    <t>Другие вопросы в области средств массовой информации</t>
  </si>
  <si>
    <t>000 1300 0000000000 000</t>
  </si>
  <si>
    <t>ОБСЛУЖИВАНИЕ ГОСУДАРСТВЕННОГО(МУНИЦИПАЛЬНОГО) ДОЛГА</t>
  </si>
  <si>
    <t>000 1301 0000000000 000</t>
  </si>
  <si>
    <t>Обслуживание муниципального долга</t>
  </si>
  <si>
    <t>Фактически исполнено по состоянию на 01.10.2024 г.,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</si>
</sst>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 Cyr"/>
    </font>
    <font>
      <b/>
      <sz val="12"/>
      <name val="Times New Roman"/>
    </font>
    <font>
      <b/>
      <sz val="10"/>
      <name val="Arial Cyr"/>
    </font>
    <font>
      <sz val="12"/>
      <name val="Times New Roman"/>
    </font>
    <font>
      <sz val="11"/>
      <name val="Times New Roman"/>
    </font>
    <font>
      <b/>
      <sz val="10"/>
      <name val="Times New Roman"/>
    </font>
    <font>
      <sz val="10"/>
      <name val="Times New Roman"/>
    </font>
    <font>
      <sz val="10"/>
      <name val="Arial Cyr"/>
    </font>
    <font>
      <sz val="8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" fontId="5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61"/>
  <sheetViews>
    <sheetView tabSelected="1" topLeftCell="A37" workbookViewId="0">
      <selection activeCell="H6" sqref="H6"/>
    </sheetView>
  </sheetViews>
  <sheetFormatPr defaultRowHeight="12.75" customHeight="1" x14ac:dyDescent="0.2"/>
  <cols>
    <col min="2" max="2" width="24.140625" customWidth="1"/>
    <col min="3" max="3" width="47" customWidth="1"/>
    <col min="4" max="5" width="16.85546875" customWidth="1"/>
    <col min="6" max="6" width="15.42578125" customWidth="1"/>
    <col min="7" max="7" width="16.85546875" customWidth="1"/>
    <col min="8" max="8" width="16" customWidth="1"/>
  </cols>
  <sheetData>
    <row r="2" spans="2:8" ht="51.75" customHeight="1" x14ac:dyDescent="0.25">
      <c r="C2" s="19" t="s">
        <v>0</v>
      </c>
      <c r="D2" s="19"/>
      <c r="E2" s="19"/>
      <c r="F2" s="19"/>
      <c r="G2" s="19"/>
      <c r="H2" s="19"/>
    </row>
    <row r="3" spans="2:8" x14ac:dyDescent="0.2">
      <c r="C3" s="1"/>
      <c r="D3" s="1"/>
      <c r="E3" s="1"/>
      <c r="F3" s="1"/>
      <c r="G3" s="1"/>
      <c r="H3" s="1"/>
    </row>
    <row r="4" spans="2:8" x14ac:dyDescent="0.2">
      <c r="C4" s="1"/>
      <c r="D4" s="1"/>
      <c r="E4" s="1"/>
      <c r="F4" s="1"/>
      <c r="G4" s="1"/>
      <c r="H4" s="1"/>
    </row>
    <row r="5" spans="2:8" ht="30" customHeight="1" x14ac:dyDescent="0.25">
      <c r="B5" s="20" t="s">
        <v>1</v>
      </c>
      <c r="C5" s="22" t="s">
        <v>2</v>
      </c>
      <c r="D5" s="24" t="s">
        <v>3</v>
      </c>
      <c r="E5" s="25"/>
      <c r="F5" s="26" t="s">
        <v>112</v>
      </c>
      <c r="G5" s="24" t="s">
        <v>4</v>
      </c>
      <c r="H5" s="25"/>
    </row>
    <row r="6" spans="2:8" ht="135.75" customHeight="1" x14ac:dyDescent="0.25">
      <c r="B6" s="21"/>
      <c r="C6" s="23"/>
      <c r="D6" s="2" t="s">
        <v>5</v>
      </c>
      <c r="E6" s="2" t="s">
        <v>6</v>
      </c>
      <c r="F6" s="27"/>
      <c r="G6" s="2" t="s">
        <v>7</v>
      </c>
      <c r="H6" s="2" t="s">
        <v>8</v>
      </c>
    </row>
    <row r="7" spans="2:8" ht="15.75" x14ac:dyDescent="0.25">
      <c r="B7" s="3"/>
      <c r="C7" s="4" t="s">
        <v>9</v>
      </c>
      <c r="D7" s="5">
        <f>D8+D14+D17+D21+D30+D35+D37+D43+D46+D50+D55+D57</f>
        <v>2985995.9834499997</v>
      </c>
      <c r="E7" s="5">
        <f>E8+E14+E17+E21+E30+E35+E37+E43+E46+E50+E55+E57</f>
        <v>3028104.3099999996</v>
      </c>
      <c r="F7" s="5">
        <f>F8+F14+F17+F21+F30+F35+F37+F43+F46+F50+F55+F57</f>
        <v>1724229.1</v>
      </c>
      <c r="G7" s="5">
        <f t="shared" ref="G7:G58" si="0">D7-F7</f>
        <v>1261766.8834499996</v>
      </c>
      <c r="H7" s="6">
        <f t="shared" ref="H7:H58" si="1">E7-F7</f>
        <v>1303875.2099999995</v>
      </c>
    </row>
    <row r="8" spans="2:8" x14ac:dyDescent="0.2">
      <c r="B8" s="7" t="s">
        <v>10</v>
      </c>
      <c r="C8" s="8" t="s">
        <v>11</v>
      </c>
      <c r="D8" s="9">
        <f>D9+D10+D11+D12+D13</f>
        <v>461302.57</v>
      </c>
      <c r="E8" s="9">
        <f>E9+E10+E11+E12+E13</f>
        <v>460955.86</v>
      </c>
      <c r="F8" s="9">
        <f>F9+F10+F11+F12+F13</f>
        <v>259160.37</v>
      </c>
      <c r="G8" s="9">
        <f t="shared" si="0"/>
        <v>202142.2</v>
      </c>
      <c r="H8" s="10">
        <f t="shared" si="1"/>
        <v>201795.49</v>
      </c>
    </row>
    <row r="9" spans="2:8" ht="25.5" x14ac:dyDescent="0.2">
      <c r="B9" s="11" t="s">
        <v>12</v>
      </c>
      <c r="C9" s="12" t="s">
        <v>13</v>
      </c>
      <c r="D9" s="13">
        <v>2343</v>
      </c>
      <c r="E9" s="13">
        <v>2343</v>
      </c>
      <c r="F9" s="13">
        <v>1716.5</v>
      </c>
      <c r="G9" s="13">
        <f t="shared" si="0"/>
        <v>626.5</v>
      </c>
      <c r="H9" s="14">
        <f t="shared" si="1"/>
        <v>626.5</v>
      </c>
    </row>
    <row r="10" spans="2:8" ht="25.5" x14ac:dyDescent="0.2">
      <c r="B10" s="11" t="s">
        <v>14</v>
      </c>
      <c r="C10" s="12" t="s">
        <v>15</v>
      </c>
      <c r="D10" s="13">
        <v>146137.88</v>
      </c>
      <c r="E10" s="13">
        <v>146137.88</v>
      </c>
      <c r="F10" s="13">
        <v>102139.1</v>
      </c>
      <c r="G10" s="13">
        <f t="shared" si="0"/>
        <v>43998.78</v>
      </c>
      <c r="H10" s="14">
        <f t="shared" si="1"/>
        <v>43998.78</v>
      </c>
    </row>
    <row r="11" spans="2:8" ht="38.25" x14ac:dyDescent="0.2">
      <c r="B11" s="11" t="s">
        <v>16</v>
      </c>
      <c r="C11" s="12" t="s">
        <v>17</v>
      </c>
      <c r="D11" s="13">
        <v>27385.81</v>
      </c>
      <c r="E11" s="13">
        <v>27385.81</v>
      </c>
      <c r="F11" s="13">
        <v>18721.560000000001</v>
      </c>
      <c r="G11" s="13">
        <f t="shared" si="0"/>
        <v>8664.25</v>
      </c>
      <c r="H11" s="14">
        <f t="shared" si="1"/>
        <v>8664.25</v>
      </c>
    </row>
    <row r="12" spans="2:8" x14ac:dyDescent="0.2">
      <c r="B12" s="11" t="s">
        <v>18</v>
      </c>
      <c r="C12" s="12" t="s">
        <v>19</v>
      </c>
      <c r="D12" s="13">
        <v>486</v>
      </c>
      <c r="E12" s="13">
        <v>486</v>
      </c>
      <c r="F12" s="13">
        <v>0</v>
      </c>
      <c r="G12" s="13">
        <f t="shared" si="0"/>
        <v>486</v>
      </c>
      <c r="H12" s="14">
        <f t="shared" si="1"/>
        <v>486</v>
      </c>
    </row>
    <row r="13" spans="2:8" x14ac:dyDescent="0.2">
      <c r="B13" s="11" t="s">
        <v>20</v>
      </c>
      <c r="C13" s="12" t="s">
        <v>21</v>
      </c>
      <c r="D13" s="13">
        <v>284949.88</v>
      </c>
      <c r="E13" s="13">
        <v>284603.17</v>
      </c>
      <c r="F13" s="13">
        <v>136583.21</v>
      </c>
      <c r="G13" s="13">
        <f t="shared" si="0"/>
        <v>148366.67000000001</v>
      </c>
      <c r="H13" s="14">
        <f t="shared" si="1"/>
        <v>148019.96</v>
      </c>
    </row>
    <row r="14" spans="2:8" x14ac:dyDescent="0.2">
      <c r="B14" s="7" t="s">
        <v>22</v>
      </c>
      <c r="C14" s="15" t="s">
        <v>23</v>
      </c>
      <c r="D14" s="16">
        <f>D15+D16</f>
        <v>2013.93</v>
      </c>
      <c r="E14" s="16">
        <f>E15+E16</f>
        <v>2013.93</v>
      </c>
      <c r="F14" s="16">
        <f>F15+F16</f>
        <v>1116.8900000000001</v>
      </c>
      <c r="G14" s="9">
        <f t="shared" si="0"/>
        <v>897.04</v>
      </c>
      <c r="H14" s="10">
        <f>E14-F14</f>
        <v>897.04</v>
      </c>
    </row>
    <row r="15" spans="2:8" x14ac:dyDescent="0.2">
      <c r="B15" s="11" t="s">
        <v>24</v>
      </c>
      <c r="C15" s="12" t="s">
        <v>25</v>
      </c>
      <c r="D15" s="17">
        <v>1951.93</v>
      </c>
      <c r="E15" s="17">
        <v>1951.93</v>
      </c>
      <c r="F15" s="13">
        <v>1116.8900000000001</v>
      </c>
      <c r="G15" s="13">
        <f t="shared" si="0"/>
        <v>835.04</v>
      </c>
      <c r="H15" s="14">
        <f t="shared" si="1"/>
        <v>835.04</v>
      </c>
    </row>
    <row r="16" spans="2:8" x14ac:dyDescent="0.2">
      <c r="B16" s="11" t="s">
        <v>26</v>
      </c>
      <c r="C16" s="12" t="s">
        <v>27</v>
      </c>
      <c r="D16" s="17">
        <v>62</v>
      </c>
      <c r="E16" s="17">
        <v>62</v>
      </c>
      <c r="F16" s="13">
        <v>0</v>
      </c>
      <c r="G16" s="13">
        <f t="shared" si="0"/>
        <v>62</v>
      </c>
      <c r="H16" s="14">
        <f t="shared" si="1"/>
        <v>62</v>
      </c>
    </row>
    <row r="17" spans="2:8" ht="25.5" x14ac:dyDescent="0.2">
      <c r="B17" s="7" t="s">
        <v>28</v>
      </c>
      <c r="C17" s="15" t="s">
        <v>29</v>
      </c>
      <c r="D17" s="16">
        <f>D18+D19+D20</f>
        <v>61024.240000000005</v>
      </c>
      <c r="E17" s="16">
        <f>E18+E19+E20</f>
        <v>61024.240000000005</v>
      </c>
      <c r="F17" s="16">
        <f>F18+F19+F20</f>
        <v>31151.07</v>
      </c>
      <c r="G17" s="9">
        <f t="shared" si="0"/>
        <v>29873.170000000006</v>
      </c>
      <c r="H17" s="10">
        <f t="shared" si="1"/>
        <v>29873.170000000006</v>
      </c>
    </row>
    <row r="18" spans="2:8" ht="38.25" x14ac:dyDescent="0.2">
      <c r="B18" s="11" t="s">
        <v>30</v>
      </c>
      <c r="C18" s="12" t="s">
        <v>31</v>
      </c>
      <c r="D18" s="17">
        <v>1654</v>
      </c>
      <c r="E18" s="17">
        <v>1654</v>
      </c>
      <c r="F18" s="13">
        <v>853.45</v>
      </c>
      <c r="G18" s="13">
        <f t="shared" si="0"/>
        <v>800.55</v>
      </c>
      <c r="H18" s="14">
        <f t="shared" si="1"/>
        <v>800.55</v>
      </c>
    </row>
    <row r="19" spans="2:8" ht="38.25" x14ac:dyDescent="0.2">
      <c r="B19" s="11" t="s">
        <v>32</v>
      </c>
      <c r="C19" s="12" t="s">
        <v>33</v>
      </c>
      <c r="D19" s="17">
        <v>10129.799999999999</v>
      </c>
      <c r="E19" s="17">
        <v>10129.799999999999</v>
      </c>
      <c r="F19" s="13">
        <v>6782.99</v>
      </c>
      <c r="G19" s="13">
        <f t="shared" si="0"/>
        <v>3346.8099999999995</v>
      </c>
      <c r="H19" s="14">
        <f t="shared" si="1"/>
        <v>3346.8099999999995</v>
      </c>
    </row>
    <row r="20" spans="2:8" ht="25.5" x14ac:dyDescent="0.2">
      <c r="B20" s="11" t="s">
        <v>34</v>
      </c>
      <c r="C20" s="12" t="s">
        <v>35</v>
      </c>
      <c r="D20" s="17">
        <v>49240.44</v>
      </c>
      <c r="E20" s="17">
        <v>49240.44</v>
      </c>
      <c r="F20" s="13">
        <v>23514.63</v>
      </c>
      <c r="G20" s="13">
        <f t="shared" si="0"/>
        <v>25725.81</v>
      </c>
      <c r="H20" s="14">
        <f t="shared" si="1"/>
        <v>25725.81</v>
      </c>
    </row>
    <row r="21" spans="2:8" x14ac:dyDescent="0.2">
      <c r="B21" s="7" t="s">
        <v>36</v>
      </c>
      <c r="C21" s="15" t="s">
        <v>37</v>
      </c>
      <c r="D21" s="16">
        <f>D22+D23+D24+D25+D26+D27+D28+D29</f>
        <v>232764.91999999998</v>
      </c>
      <c r="E21" s="16">
        <f>E22+E23+E24+E25+E26+E27+E28+E29</f>
        <v>232764.91999999998</v>
      </c>
      <c r="F21" s="16">
        <f>F22+F23+F24+F25+F26+F27+F28+F29</f>
        <v>184644.52000000002</v>
      </c>
      <c r="G21" s="9">
        <f>D21-F21</f>
        <v>48120.399999999965</v>
      </c>
      <c r="H21" s="10">
        <f t="shared" si="1"/>
        <v>48120.399999999965</v>
      </c>
    </row>
    <row r="22" spans="2:8" x14ac:dyDescent="0.2">
      <c r="B22" s="11" t="s">
        <v>38</v>
      </c>
      <c r="C22" s="12" t="s">
        <v>39</v>
      </c>
      <c r="D22" s="17">
        <v>4000</v>
      </c>
      <c r="E22" s="17">
        <v>4000</v>
      </c>
      <c r="F22" s="17">
        <v>3291.55</v>
      </c>
      <c r="G22" s="13">
        <f t="shared" si="0"/>
        <v>708.44999999999982</v>
      </c>
      <c r="H22" s="14">
        <f t="shared" si="1"/>
        <v>708.44999999999982</v>
      </c>
    </row>
    <row r="23" spans="2:8" x14ac:dyDescent="0.2">
      <c r="B23" s="11" t="s">
        <v>40</v>
      </c>
      <c r="C23" s="12" t="s">
        <v>41</v>
      </c>
      <c r="D23" s="17">
        <v>1147.1600000000001</v>
      </c>
      <c r="E23" s="17">
        <v>1147.1600000000001</v>
      </c>
      <c r="F23" s="13">
        <v>349.22</v>
      </c>
      <c r="G23" s="13">
        <f t="shared" si="0"/>
        <v>797.94</v>
      </c>
      <c r="H23" s="14">
        <f t="shared" si="1"/>
        <v>797.94</v>
      </c>
    </row>
    <row r="24" spans="2:8" x14ac:dyDescent="0.2">
      <c r="B24" s="11" t="s">
        <v>42</v>
      </c>
      <c r="C24" s="12" t="s">
        <v>43</v>
      </c>
      <c r="D24" s="17">
        <v>7096.29</v>
      </c>
      <c r="E24" s="17">
        <v>7096.29</v>
      </c>
      <c r="F24" s="13">
        <v>3873.32</v>
      </c>
      <c r="G24" s="13">
        <f t="shared" si="0"/>
        <v>3222.97</v>
      </c>
      <c r="H24" s="14">
        <f t="shared" si="1"/>
        <v>3222.97</v>
      </c>
    </row>
    <row r="25" spans="2:8" x14ac:dyDescent="0.2">
      <c r="B25" s="11" t="s">
        <v>44</v>
      </c>
      <c r="C25" s="12" t="s">
        <v>45</v>
      </c>
      <c r="D25" s="17">
        <v>10.39</v>
      </c>
      <c r="E25" s="17">
        <v>10.39</v>
      </c>
      <c r="F25" s="13">
        <v>0</v>
      </c>
      <c r="G25" s="13">
        <f t="shared" si="0"/>
        <v>10.39</v>
      </c>
      <c r="H25" s="14">
        <f t="shared" si="1"/>
        <v>10.39</v>
      </c>
    </row>
    <row r="26" spans="2:8" x14ac:dyDescent="0.2">
      <c r="B26" s="11" t="s">
        <v>46</v>
      </c>
      <c r="C26" s="12" t="s">
        <v>47</v>
      </c>
      <c r="D26" s="17">
        <v>21638.42</v>
      </c>
      <c r="E26" s="17">
        <v>21638.42</v>
      </c>
      <c r="F26" s="13">
        <v>16355.92</v>
      </c>
      <c r="G26" s="13">
        <f t="shared" si="0"/>
        <v>5282.4999999999982</v>
      </c>
      <c r="H26" s="14">
        <f t="shared" si="1"/>
        <v>5282.4999999999982</v>
      </c>
    </row>
    <row r="27" spans="2:8" x14ac:dyDescent="0.2">
      <c r="B27" s="11" t="s">
        <v>48</v>
      </c>
      <c r="C27" s="12" t="s">
        <v>49</v>
      </c>
      <c r="D27" s="17">
        <v>188066.96</v>
      </c>
      <c r="E27" s="17">
        <v>188066.96</v>
      </c>
      <c r="F27" s="13">
        <v>154885.29</v>
      </c>
      <c r="G27" s="13">
        <f t="shared" si="0"/>
        <v>33181.669999999984</v>
      </c>
      <c r="H27" s="14">
        <f t="shared" si="1"/>
        <v>33181.669999999984</v>
      </c>
    </row>
    <row r="28" spans="2:8" x14ac:dyDescent="0.2">
      <c r="B28" s="11" t="s">
        <v>50</v>
      </c>
      <c r="C28" s="12" t="s">
        <v>51</v>
      </c>
      <c r="D28" s="17">
        <v>10068.700000000001</v>
      </c>
      <c r="E28" s="17">
        <v>10068.700000000001</v>
      </c>
      <c r="F28" s="13">
        <v>5798.46</v>
      </c>
      <c r="G28" s="13">
        <f t="shared" si="0"/>
        <v>4270.2400000000007</v>
      </c>
      <c r="H28" s="14">
        <f t="shared" si="1"/>
        <v>4270.2400000000007</v>
      </c>
    </row>
    <row r="29" spans="2:8" x14ac:dyDescent="0.2">
      <c r="B29" s="11" t="s">
        <v>52</v>
      </c>
      <c r="C29" s="12" t="s">
        <v>53</v>
      </c>
      <c r="D29" s="17">
        <v>737</v>
      </c>
      <c r="E29" s="17">
        <v>737</v>
      </c>
      <c r="F29" s="13">
        <v>90.76</v>
      </c>
      <c r="G29" s="13">
        <f t="shared" si="0"/>
        <v>646.24</v>
      </c>
      <c r="H29" s="14">
        <f t="shared" si="1"/>
        <v>646.24</v>
      </c>
    </row>
    <row r="30" spans="2:8" x14ac:dyDescent="0.2">
      <c r="B30" s="7" t="s">
        <v>54</v>
      </c>
      <c r="C30" s="15" t="s">
        <v>55</v>
      </c>
      <c r="D30" s="16">
        <f>D31+D32+D33+D34</f>
        <v>914793.46</v>
      </c>
      <c r="E30" s="16">
        <f>E31+E32+E33+E34</f>
        <v>957248.5</v>
      </c>
      <c r="F30" s="16">
        <f>F31+F32+F33+F34</f>
        <v>471752.99</v>
      </c>
      <c r="G30" s="9">
        <f t="shared" si="0"/>
        <v>443040.47</v>
      </c>
      <c r="H30" s="10">
        <f t="shared" si="1"/>
        <v>485495.51</v>
      </c>
    </row>
    <row r="31" spans="2:8" x14ac:dyDescent="0.2">
      <c r="B31" s="11" t="s">
        <v>56</v>
      </c>
      <c r="C31" s="12" t="s">
        <v>57</v>
      </c>
      <c r="D31" s="17">
        <v>9096</v>
      </c>
      <c r="E31" s="17">
        <v>9096</v>
      </c>
      <c r="F31" s="13">
        <v>5939.64</v>
      </c>
      <c r="G31" s="13">
        <f t="shared" si="0"/>
        <v>3156.3599999999997</v>
      </c>
      <c r="H31" s="14">
        <f t="shared" si="1"/>
        <v>3156.3599999999997</v>
      </c>
    </row>
    <row r="32" spans="2:8" x14ac:dyDescent="0.2">
      <c r="B32" s="11" t="s">
        <v>58</v>
      </c>
      <c r="C32" s="12" t="s">
        <v>59</v>
      </c>
      <c r="D32" s="17">
        <v>455735.36</v>
      </c>
      <c r="E32" s="17">
        <v>498190.4</v>
      </c>
      <c r="F32" s="13">
        <v>181460.53</v>
      </c>
      <c r="G32" s="13">
        <f t="shared" si="0"/>
        <v>274274.82999999996</v>
      </c>
      <c r="H32" s="14">
        <f t="shared" si="1"/>
        <v>316729.87</v>
      </c>
    </row>
    <row r="33" spans="2:8" x14ac:dyDescent="0.2">
      <c r="B33" s="11" t="s">
        <v>60</v>
      </c>
      <c r="C33" s="12" t="s">
        <v>61</v>
      </c>
      <c r="D33" s="17">
        <v>449962.1</v>
      </c>
      <c r="E33" s="17">
        <v>449962.1</v>
      </c>
      <c r="F33" s="13">
        <v>284352.82</v>
      </c>
      <c r="G33" s="13">
        <f t="shared" si="0"/>
        <v>165609.27999999997</v>
      </c>
      <c r="H33" s="14">
        <f t="shared" si="1"/>
        <v>165609.27999999997</v>
      </c>
    </row>
    <row r="34" spans="2:8" ht="25.5" x14ac:dyDescent="0.2">
      <c r="B34" s="11" t="s">
        <v>62</v>
      </c>
      <c r="C34" s="12" t="s">
        <v>63</v>
      </c>
      <c r="D34" s="17">
        <v>0</v>
      </c>
      <c r="E34" s="17">
        <v>0</v>
      </c>
      <c r="F34" s="13">
        <v>0</v>
      </c>
      <c r="G34" s="13">
        <f t="shared" si="0"/>
        <v>0</v>
      </c>
      <c r="H34" s="14">
        <f t="shared" si="1"/>
        <v>0</v>
      </c>
    </row>
    <row r="35" spans="2:8" x14ac:dyDescent="0.2">
      <c r="B35" s="7" t="s">
        <v>64</v>
      </c>
      <c r="C35" s="15" t="s">
        <v>65</v>
      </c>
      <c r="D35" s="16">
        <f>D36</f>
        <v>11559</v>
      </c>
      <c r="E35" s="16">
        <f>E36</f>
        <v>11559</v>
      </c>
      <c r="F35" s="16">
        <f>F36</f>
        <v>6036.32</v>
      </c>
      <c r="G35" s="9">
        <f t="shared" si="0"/>
        <v>5522.68</v>
      </c>
      <c r="H35" s="10">
        <f t="shared" si="1"/>
        <v>5522.68</v>
      </c>
    </row>
    <row r="36" spans="2:8" x14ac:dyDescent="0.2">
      <c r="B36" s="11" t="s">
        <v>66</v>
      </c>
      <c r="C36" s="12" t="s">
        <v>67</v>
      </c>
      <c r="D36" s="17">
        <v>11559</v>
      </c>
      <c r="E36" s="17">
        <v>11559</v>
      </c>
      <c r="F36" s="13">
        <v>6036.32</v>
      </c>
      <c r="G36" s="13">
        <f t="shared" si="0"/>
        <v>5522.68</v>
      </c>
      <c r="H36" s="14">
        <f t="shared" si="1"/>
        <v>5522.68</v>
      </c>
    </row>
    <row r="37" spans="2:8" x14ac:dyDescent="0.2">
      <c r="B37" s="7" t="s">
        <v>68</v>
      </c>
      <c r="C37" s="15" t="s">
        <v>69</v>
      </c>
      <c r="D37" s="16">
        <f>D38+D39+D40+D41+D42</f>
        <v>1048750.8999999999</v>
      </c>
      <c r="E37" s="16">
        <f>E38+E39+E40+E41+E42</f>
        <v>1048750.8999999999</v>
      </c>
      <c r="F37" s="16">
        <f>F38+F39+F40+F41+F42</f>
        <v>600135.87</v>
      </c>
      <c r="G37" s="9">
        <f t="shared" si="0"/>
        <v>448615.02999999991</v>
      </c>
      <c r="H37" s="10">
        <f t="shared" si="1"/>
        <v>448615.02999999991</v>
      </c>
    </row>
    <row r="38" spans="2:8" x14ac:dyDescent="0.2">
      <c r="B38" s="11" t="s">
        <v>70</v>
      </c>
      <c r="C38" s="12" t="s">
        <v>71</v>
      </c>
      <c r="D38" s="17">
        <v>505566</v>
      </c>
      <c r="E38" s="17">
        <v>505566</v>
      </c>
      <c r="F38" s="13">
        <v>257376.66</v>
      </c>
      <c r="G38" s="13">
        <f t="shared" si="0"/>
        <v>248189.34</v>
      </c>
      <c r="H38" s="14">
        <f t="shared" si="1"/>
        <v>248189.34</v>
      </c>
    </row>
    <row r="39" spans="2:8" x14ac:dyDescent="0.2">
      <c r="B39" s="11" t="s">
        <v>72</v>
      </c>
      <c r="C39" s="12" t="s">
        <v>73</v>
      </c>
      <c r="D39" s="17">
        <v>437616.02</v>
      </c>
      <c r="E39" s="17">
        <v>437616.02</v>
      </c>
      <c r="F39" s="13">
        <v>276419.55</v>
      </c>
      <c r="G39" s="13">
        <f t="shared" si="0"/>
        <v>161196.47000000003</v>
      </c>
      <c r="H39" s="14">
        <f t="shared" si="1"/>
        <v>161196.47000000003</v>
      </c>
    </row>
    <row r="40" spans="2:8" x14ac:dyDescent="0.2">
      <c r="B40" s="11" t="s">
        <v>74</v>
      </c>
      <c r="C40" s="12" t="s">
        <v>75</v>
      </c>
      <c r="D40" s="17">
        <v>73379.98</v>
      </c>
      <c r="E40" s="17">
        <v>73379.98</v>
      </c>
      <c r="F40" s="13">
        <v>45920.88</v>
      </c>
      <c r="G40" s="13">
        <f t="shared" si="0"/>
        <v>27459.1</v>
      </c>
      <c r="H40" s="14">
        <f t="shared" si="1"/>
        <v>27459.1</v>
      </c>
    </row>
    <row r="41" spans="2:8" x14ac:dyDescent="0.2">
      <c r="B41" s="11" t="s">
        <v>76</v>
      </c>
      <c r="C41" s="12" t="s">
        <v>77</v>
      </c>
      <c r="D41" s="17">
        <v>4601.6000000000004</v>
      </c>
      <c r="E41" s="17">
        <v>4601.6000000000004</v>
      </c>
      <c r="F41" s="13">
        <v>2933.98</v>
      </c>
      <c r="G41" s="13">
        <f t="shared" si="0"/>
        <v>1667.6200000000003</v>
      </c>
      <c r="H41" s="14">
        <f t="shared" si="1"/>
        <v>1667.6200000000003</v>
      </c>
    </row>
    <row r="42" spans="2:8" x14ac:dyDescent="0.2">
      <c r="B42" s="11" t="s">
        <v>78</v>
      </c>
      <c r="C42" s="12" t="s">
        <v>79</v>
      </c>
      <c r="D42" s="17">
        <v>27587.3</v>
      </c>
      <c r="E42" s="17">
        <v>27587.3</v>
      </c>
      <c r="F42" s="13">
        <v>17484.8</v>
      </c>
      <c r="G42" s="13">
        <f t="shared" si="0"/>
        <v>10102.5</v>
      </c>
      <c r="H42" s="14">
        <f t="shared" si="1"/>
        <v>10102.5</v>
      </c>
    </row>
    <row r="43" spans="2:8" x14ac:dyDescent="0.2">
      <c r="B43" s="7" t="s">
        <v>80</v>
      </c>
      <c r="C43" s="15" t="s">
        <v>81</v>
      </c>
      <c r="D43" s="16">
        <f>D44+D45</f>
        <v>104911.76345</v>
      </c>
      <c r="E43" s="16">
        <f>E44+E45</f>
        <v>104911.76</v>
      </c>
      <c r="F43" s="16">
        <f>F44+F45</f>
        <v>73101.350000000006</v>
      </c>
      <c r="G43" s="9">
        <f t="shared" si="0"/>
        <v>31810.413449999993</v>
      </c>
      <c r="H43" s="10">
        <f t="shared" si="1"/>
        <v>31810.409999999989</v>
      </c>
    </row>
    <row r="44" spans="2:8" x14ac:dyDescent="0.2">
      <c r="B44" s="11" t="s">
        <v>82</v>
      </c>
      <c r="C44" s="12" t="s">
        <v>83</v>
      </c>
      <c r="D44" s="17">
        <v>104911.76345</v>
      </c>
      <c r="E44" s="17">
        <v>104911.76</v>
      </c>
      <c r="F44" s="13">
        <v>73101.350000000006</v>
      </c>
      <c r="G44" s="13">
        <f t="shared" si="0"/>
        <v>31810.413449999993</v>
      </c>
      <c r="H44" s="14">
        <f t="shared" si="1"/>
        <v>31810.409999999989</v>
      </c>
    </row>
    <row r="45" spans="2:8" x14ac:dyDescent="0.2">
      <c r="B45" s="11" t="s">
        <v>84</v>
      </c>
      <c r="C45" s="12" t="s">
        <v>85</v>
      </c>
      <c r="D45" s="17">
        <v>0</v>
      </c>
      <c r="E45" s="17">
        <v>0</v>
      </c>
      <c r="F45" s="13">
        <v>0</v>
      </c>
      <c r="G45" s="13">
        <f t="shared" si="0"/>
        <v>0</v>
      </c>
      <c r="H45" s="14">
        <f t="shared" si="1"/>
        <v>0</v>
      </c>
    </row>
    <row r="46" spans="2:8" x14ac:dyDescent="0.2">
      <c r="B46" s="7" t="s">
        <v>86</v>
      </c>
      <c r="C46" s="15" t="s">
        <v>87</v>
      </c>
      <c r="D46" s="16">
        <f>D47+D48+D49</f>
        <v>32192</v>
      </c>
      <c r="E46" s="16">
        <f>E47+E48+E49</f>
        <v>32192</v>
      </c>
      <c r="F46" s="16">
        <f>F47+F48+F49</f>
        <v>12557.98</v>
      </c>
      <c r="G46" s="9">
        <f t="shared" si="0"/>
        <v>19634.02</v>
      </c>
      <c r="H46" s="10">
        <f t="shared" si="1"/>
        <v>19634.02</v>
      </c>
    </row>
    <row r="47" spans="2:8" x14ac:dyDescent="0.2">
      <c r="B47" s="11" t="s">
        <v>88</v>
      </c>
      <c r="C47" s="12" t="s">
        <v>89</v>
      </c>
      <c r="D47" s="17">
        <v>6290</v>
      </c>
      <c r="E47" s="17">
        <v>6290</v>
      </c>
      <c r="F47" s="13">
        <v>3864.89</v>
      </c>
      <c r="G47" s="13">
        <f t="shared" si="0"/>
        <v>2425.11</v>
      </c>
      <c r="H47" s="14">
        <f t="shared" si="1"/>
        <v>2425.11</v>
      </c>
    </row>
    <row r="48" spans="2:8" x14ac:dyDescent="0.2">
      <c r="B48" s="11" t="s">
        <v>90</v>
      </c>
      <c r="C48" s="12" t="s">
        <v>91</v>
      </c>
      <c r="D48" s="17">
        <v>500</v>
      </c>
      <c r="E48" s="17">
        <v>500</v>
      </c>
      <c r="F48" s="13">
        <v>186.6</v>
      </c>
      <c r="G48" s="13">
        <f t="shared" si="0"/>
        <v>313.39999999999998</v>
      </c>
      <c r="H48" s="14">
        <f t="shared" si="1"/>
        <v>313.39999999999998</v>
      </c>
    </row>
    <row r="49" spans="2:8" x14ac:dyDescent="0.2">
      <c r="B49" s="11" t="s">
        <v>92</v>
      </c>
      <c r="C49" s="12" t="s">
        <v>93</v>
      </c>
      <c r="D49" s="17">
        <v>25402</v>
      </c>
      <c r="E49" s="17">
        <v>25402</v>
      </c>
      <c r="F49" s="13">
        <v>8506.49</v>
      </c>
      <c r="G49" s="13">
        <f t="shared" si="0"/>
        <v>16895.510000000002</v>
      </c>
      <c r="H49" s="14">
        <f t="shared" si="1"/>
        <v>16895.510000000002</v>
      </c>
    </row>
    <row r="50" spans="2:8" x14ac:dyDescent="0.2">
      <c r="B50" s="7" t="s">
        <v>94</v>
      </c>
      <c r="C50" s="15" t="s">
        <v>95</v>
      </c>
      <c r="D50" s="16">
        <f>D51+D52+D53+D54</f>
        <v>107286</v>
      </c>
      <c r="E50" s="16">
        <f>E51+E52+E53+E54</f>
        <v>107286</v>
      </c>
      <c r="F50" s="16">
        <f>F51+F52+F53+F54</f>
        <v>78688.69</v>
      </c>
      <c r="G50" s="9">
        <f t="shared" si="0"/>
        <v>28597.309999999998</v>
      </c>
      <c r="H50" s="10">
        <f t="shared" si="1"/>
        <v>28597.309999999998</v>
      </c>
    </row>
    <row r="51" spans="2:8" x14ac:dyDescent="0.2">
      <c r="B51" s="11" t="s">
        <v>96</v>
      </c>
      <c r="C51" s="12" t="s">
        <v>97</v>
      </c>
      <c r="D51" s="17">
        <v>76626.600000000006</v>
      </c>
      <c r="E51" s="17">
        <v>76626.600000000006</v>
      </c>
      <c r="F51" s="13">
        <v>56124.06</v>
      </c>
      <c r="G51" s="13">
        <f t="shared" si="0"/>
        <v>20502.540000000008</v>
      </c>
      <c r="H51" s="14">
        <f t="shared" si="1"/>
        <v>20502.540000000008</v>
      </c>
    </row>
    <row r="52" spans="2:8" x14ac:dyDescent="0.2">
      <c r="B52" s="11" t="s">
        <v>98</v>
      </c>
      <c r="C52" s="12" t="s">
        <v>99</v>
      </c>
      <c r="D52" s="17">
        <v>300</v>
      </c>
      <c r="E52" s="17">
        <v>300</v>
      </c>
      <c r="F52" s="13">
        <v>263.92</v>
      </c>
      <c r="G52" s="13">
        <f t="shared" si="0"/>
        <v>36.079999999999984</v>
      </c>
      <c r="H52" s="14">
        <f t="shared" si="1"/>
        <v>36.079999999999984</v>
      </c>
    </row>
    <row r="53" spans="2:8" x14ac:dyDescent="0.2">
      <c r="B53" s="11" t="s">
        <v>100</v>
      </c>
      <c r="C53" s="12" t="s">
        <v>101</v>
      </c>
      <c r="D53" s="17">
        <v>30359.4</v>
      </c>
      <c r="E53" s="17">
        <v>30359.4</v>
      </c>
      <c r="F53" s="13">
        <v>22300.71</v>
      </c>
      <c r="G53" s="13">
        <f t="shared" si="0"/>
        <v>8058.6900000000023</v>
      </c>
      <c r="H53" s="14">
        <f t="shared" si="1"/>
        <v>8058.6900000000023</v>
      </c>
    </row>
    <row r="54" spans="2:8" ht="25.5" x14ac:dyDescent="0.2">
      <c r="B54" s="11" t="s">
        <v>102</v>
      </c>
      <c r="C54" s="12" t="s">
        <v>103</v>
      </c>
      <c r="D54" s="17">
        <v>0</v>
      </c>
      <c r="E54" s="17">
        <v>0</v>
      </c>
      <c r="F54" s="13">
        <v>0</v>
      </c>
      <c r="G54" s="13">
        <f t="shared" si="0"/>
        <v>0</v>
      </c>
      <c r="H54" s="14">
        <f t="shared" si="1"/>
        <v>0</v>
      </c>
    </row>
    <row r="55" spans="2:8" x14ac:dyDescent="0.2">
      <c r="B55" s="7" t="s">
        <v>104</v>
      </c>
      <c r="C55" s="15" t="s">
        <v>105</v>
      </c>
      <c r="D55" s="16">
        <f>D56</f>
        <v>8882</v>
      </c>
      <c r="E55" s="16">
        <f>E56</f>
        <v>8882</v>
      </c>
      <c r="F55" s="16">
        <f>F56</f>
        <v>5883.05</v>
      </c>
      <c r="G55" s="9">
        <f t="shared" si="0"/>
        <v>2998.95</v>
      </c>
      <c r="H55" s="10">
        <f t="shared" si="1"/>
        <v>2998.95</v>
      </c>
    </row>
    <row r="56" spans="2:8" ht="25.5" x14ac:dyDescent="0.2">
      <c r="B56" s="11" t="s">
        <v>106</v>
      </c>
      <c r="C56" s="12" t="s">
        <v>107</v>
      </c>
      <c r="D56" s="17">
        <v>8882</v>
      </c>
      <c r="E56" s="17">
        <v>8882</v>
      </c>
      <c r="F56" s="13">
        <v>5883.05</v>
      </c>
      <c r="G56" s="13">
        <f t="shared" si="0"/>
        <v>2998.95</v>
      </c>
      <c r="H56" s="14">
        <f t="shared" si="1"/>
        <v>2998.95</v>
      </c>
    </row>
    <row r="57" spans="2:8" ht="38.25" x14ac:dyDescent="0.2">
      <c r="B57" s="7" t="s">
        <v>108</v>
      </c>
      <c r="C57" s="15" t="s">
        <v>109</v>
      </c>
      <c r="D57" s="16">
        <f>D58</f>
        <v>515.20000000000005</v>
      </c>
      <c r="E57" s="16">
        <f>E58</f>
        <v>515.20000000000005</v>
      </c>
      <c r="F57" s="16">
        <f>F58</f>
        <v>0</v>
      </c>
      <c r="G57" s="9">
        <f t="shared" si="0"/>
        <v>515.20000000000005</v>
      </c>
      <c r="H57" s="10">
        <f t="shared" si="1"/>
        <v>515.20000000000005</v>
      </c>
    </row>
    <row r="58" spans="2:8" x14ac:dyDescent="0.2">
      <c r="B58" s="11" t="s">
        <v>110</v>
      </c>
      <c r="C58" s="12" t="s">
        <v>111</v>
      </c>
      <c r="D58" s="17">
        <v>515.20000000000005</v>
      </c>
      <c r="E58" s="17">
        <v>515.20000000000005</v>
      </c>
      <c r="F58" s="13">
        <v>0</v>
      </c>
      <c r="G58" s="13">
        <f t="shared" si="0"/>
        <v>515.20000000000005</v>
      </c>
      <c r="H58" s="14">
        <f t="shared" si="1"/>
        <v>515.20000000000005</v>
      </c>
    </row>
    <row r="59" spans="2:8" ht="12.75" customHeight="1" x14ac:dyDescent="0.2">
      <c r="D59" s="18"/>
    </row>
    <row r="60" spans="2:8" ht="12.75" customHeight="1" x14ac:dyDescent="0.2">
      <c r="D60" s="18"/>
    </row>
    <row r="61" spans="2:8" ht="12.75" customHeight="1" x14ac:dyDescent="0.2">
      <c r="D61" s="18"/>
    </row>
  </sheetData>
  <mergeCells count="6">
    <mergeCell ref="C2:H2"/>
    <mergeCell ref="B5:B6"/>
    <mergeCell ref="C5:C6"/>
    <mergeCell ref="D5:E5"/>
    <mergeCell ref="F5:F6"/>
    <mergeCell ref="G5:H5"/>
  </mergeCells>
  <phoneticPr fontId="8" type="noConversion"/>
  <pageMargins left="0.75" right="0.75" top="1" bottom="1" header="0.5" footer="0.5"/>
  <pageSetup paperSize="9" scale="9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Администратор</cp:lastModifiedBy>
  <cp:revision>2</cp:revision>
  <dcterms:created xsi:type="dcterms:W3CDTF">2023-08-24T13:05:00Z</dcterms:created>
  <dcterms:modified xsi:type="dcterms:W3CDTF">2024-10-01T13:42:43Z</dcterms:modified>
  <cp:version>983040</cp:version>
</cp:coreProperties>
</file>